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Лентопил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<sst xmlns="http://schemas.openxmlformats.org/spreadsheetml/2006/main" count="54" uniqueCount="32">
  <si>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№ п.п.</t>
  </si>
  <si>
    <t>Марка стали</t>
  </si>
  <si>
    <t>Цена за 1 мм</t>
  </si>
  <si>
    <t>&lt; 300мм</t>
  </si>
  <si>
    <t>300-500мм</t>
  </si>
  <si>
    <t>500-800мм</t>
  </si>
  <si>
    <t>Круг</t>
  </si>
  <si>
    <t>Квадрат</t>
  </si>
  <si>
    <r>
      <rPr>
        <sz val="10"/>
        <rFont val="Times New Roman"/>
        <charset val="134"/>
      </rPr>
      <t xml:space="preserve">Углеродистые: </t>
    </r>
    <r>
      <rPr>
        <sz val="10"/>
        <rFont val="宋体"/>
        <charset val="134"/>
      </rPr>
      <t xml:space="preserve">
</t>
    </r>
    <r>
      <rPr>
        <b/>
        <sz val="10"/>
        <rFont val="Times New Roman"/>
        <charset val="134"/>
      </rPr>
      <t>Ст.20, 35, 45, 09Г2С, 40Х</t>
    </r>
  </si>
  <si>
    <r>
      <rPr>
        <sz val="10"/>
        <rFont val="Times New Roman"/>
        <charset val="134"/>
      </rPr>
      <t xml:space="preserve">Конструкционные легированные: </t>
    </r>
    <r>
      <rPr>
        <sz val="10"/>
        <rFont val="宋体"/>
        <charset val="134"/>
      </rPr>
      <t xml:space="preserve">
</t>
    </r>
    <r>
      <rPr>
        <b/>
        <sz val="10"/>
        <rFont val="Times New Roman"/>
        <charset val="134"/>
      </rPr>
      <t>18ХГТ, 12ХН3А, 20ХН3А, 38Х2МЮА, 40ХН2МА, 40ХН</t>
    </r>
  </si>
  <si>
    <r>
      <rPr>
        <sz val="10"/>
        <rFont val="Times New Roman"/>
        <charset val="134"/>
      </rPr>
      <t>Инструментальные,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рессорно-пружинные:</t>
    </r>
    <r>
      <rPr>
        <sz val="10"/>
        <rFont val="宋体"/>
        <charset val="134"/>
      </rPr>
      <t xml:space="preserve">
</t>
    </r>
    <r>
      <rPr>
        <b/>
        <sz val="10"/>
        <rFont val="Times New Roman"/>
        <charset val="134"/>
      </rPr>
      <t>5ХНМ, 7Х3, 9ХС, У8А, 65Г, 60С2А, ШХ15, 30Х13</t>
    </r>
  </si>
  <si>
    <r>
      <rPr>
        <sz val="10"/>
        <rFont val="Times New Roman"/>
        <charset val="134"/>
      </rPr>
      <t>Инструментальные штамповые, легированные:</t>
    </r>
    <r>
      <rPr>
        <sz val="10"/>
        <rFont val="宋体"/>
        <charset val="134"/>
      </rPr>
      <t xml:space="preserve">
</t>
    </r>
    <r>
      <rPr>
        <b/>
        <sz val="10"/>
        <rFont val="Times New Roman"/>
        <charset val="134"/>
      </rPr>
      <t>4Х5МФС, 6ХВ2С, Х12МФ, ХВГ</t>
    </r>
  </si>
  <si>
    <r>
      <rPr>
        <sz val="10"/>
        <rFont val="Times New Roman"/>
        <charset val="134"/>
      </rPr>
      <t xml:space="preserve">Быстрорежущие: </t>
    </r>
    <r>
      <rPr>
        <sz val="10"/>
        <rFont val="宋体"/>
        <charset val="134"/>
      </rPr>
      <t xml:space="preserve">
</t>
    </r>
    <r>
      <rPr>
        <b/>
        <sz val="10"/>
        <rFont val="Times New Roman"/>
        <charset val="134"/>
      </rPr>
      <t>Р6М5, Р18</t>
    </r>
  </si>
  <si>
    <t>-</t>
  </si>
  <si>
    <r>
      <rPr>
        <sz val="10"/>
        <rFont val="Times New Roman"/>
        <charset val="134"/>
      </rPr>
      <t xml:space="preserve">Нержавеющие, никельсодержащие: </t>
    </r>
    <r>
      <rPr>
        <b/>
        <sz val="10"/>
        <rFont val="Times New Roman"/>
        <charset val="134"/>
      </rPr>
      <t>12Х18Н10Т, 08Х18Н10Т, 20Х23Н18, 10Х17Н13М2Т</t>
    </r>
  </si>
  <si>
    <t>Более 8 резов — скидка 10%</t>
  </si>
  <si>
    <r>
      <rPr>
        <b/>
        <sz val="14"/>
        <rFont val="Arial"/>
        <charset val="134"/>
      </rPr>
      <t>А</t>
    </r>
    <r>
      <rPr>
        <sz val="14"/>
        <rFont val="Arial"/>
        <charset val="134"/>
      </rPr>
      <t xml:space="preserve"> (толщина)=</t>
    </r>
  </si>
  <si>
    <t>мм</t>
  </si>
  <si>
    <r>
      <rPr>
        <b/>
        <sz val="14"/>
        <rFont val="Arial"/>
        <charset val="134"/>
      </rPr>
      <t>D</t>
    </r>
    <r>
      <rPr>
        <sz val="10"/>
        <rFont val="宋体"/>
        <charset val="134"/>
      </rPr>
      <t xml:space="preserve"> (диаметр)=</t>
    </r>
  </si>
  <si>
    <r>
      <rPr>
        <b/>
        <sz val="14"/>
        <rFont val="Arial"/>
        <charset val="134"/>
      </rPr>
      <t>D</t>
    </r>
    <r>
      <rPr>
        <sz val="14"/>
        <rFont val="Arial"/>
        <charset val="134"/>
      </rPr>
      <t xml:space="preserve"> (диаметр)=</t>
    </r>
  </si>
  <si>
    <r>
      <rPr>
        <b/>
        <sz val="14"/>
        <rFont val="Arial"/>
        <charset val="134"/>
      </rPr>
      <t>L</t>
    </r>
    <r>
      <rPr>
        <sz val="14"/>
        <rFont val="Arial"/>
        <charset val="134"/>
      </rPr>
      <t>(длина)=</t>
    </r>
  </si>
  <si>
    <r>
      <rPr>
        <sz val="14"/>
        <rFont val="Arial"/>
        <charset val="134"/>
      </rPr>
      <t>Цена за см</t>
    </r>
    <r>
      <rPr>
        <sz val="14"/>
        <rFont val="Calibri"/>
        <charset val="134"/>
      </rPr>
      <t>²</t>
    </r>
  </si>
  <si>
    <t>р</t>
  </si>
  <si>
    <r>
      <rPr>
        <b/>
        <sz val="14"/>
        <rFont val="Arial"/>
        <charset val="134"/>
      </rPr>
      <t>H</t>
    </r>
    <r>
      <rPr>
        <sz val="14"/>
        <rFont val="Arial"/>
        <charset val="134"/>
      </rPr>
      <t>(толщина стенки) =</t>
    </r>
  </si>
  <si>
    <t>S=</t>
  </si>
  <si>
    <t>см²</t>
  </si>
  <si>
    <t>мм²</t>
  </si>
  <si>
    <t>Стоимость реза</t>
  </si>
  <si>
    <t>Без НДС</t>
  </si>
  <si>
    <t>С учетом скидки 10%</t>
  </si>
  <si>
    <t>!!! Заполняются только желтые поля !!!</t>
  </si>
  <si>
    <t>для ЕВ — 40%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</si>
</sst>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[$руб.-419];[Red]\-#\ ##0.00\ [$руб.-419]"/>
    <numFmt numFmtId="181" formatCode="0.000"/>
    <numFmt numFmtId="182" formatCode="#\ ##0.000"/>
  </numFmts>
  <fonts count="29">
    <font>
      <sz val="10"/>
      <name val="Arial"/>
      <charset val="134"/>
    </font>
    <font>
      <sz val="12"/>
      <name val="Arial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14"/>
      <name val="Arial"/>
      <charset val="134"/>
    </font>
    <font>
      <b/>
      <sz val="14"/>
      <name val="Arial"/>
      <charset val="134"/>
    </font>
    <font>
      <sz val="11"/>
      <color theme="1"/>
      <name val="XO Thames"/>
      <charset val="134"/>
      <scheme val="minor"/>
    </font>
    <font>
      <u/>
      <sz val="11"/>
      <color rgb="FF0000FF"/>
      <name val="XO Thames"/>
      <charset val="0"/>
      <scheme val="minor"/>
    </font>
    <font>
      <u/>
      <sz val="11"/>
      <color rgb="FF800080"/>
      <name val="XO Thames"/>
      <charset val="0"/>
      <scheme val="minor"/>
    </font>
    <font>
      <sz val="11"/>
      <color rgb="FFFF0000"/>
      <name val="XO Thames"/>
      <charset val="0"/>
      <scheme val="minor"/>
    </font>
    <font>
      <b/>
      <sz val="18"/>
      <color theme="3"/>
      <name val="XO Thames"/>
      <charset val="134"/>
      <scheme val="minor"/>
    </font>
    <font>
      <i/>
      <sz val="11"/>
      <color rgb="FF7F7F7F"/>
      <name val="XO Thames"/>
      <charset val="0"/>
      <scheme val="minor"/>
    </font>
    <font>
      <b/>
      <sz val="15"/>
      <color theme="3"/>
      <name val="XO Thames"/>
      <charset val="134"/>
      <scheme val="minor"/>
    </font>
    <font>
      <b/>
      <sz val="13"/>
      <color theme="3"/>
      <name val="XO Thames"/>
      <charset val="134"/>
      <scheme val="minor"/>
    </font>
    <font>
      <b/>
      <sz val="11"/>
      <color theme="3"/>
      <name val="XO Thames"/>
      <charset val="134"/>
      <scheme val="minor"/>
    </font>
    <font>
      <sz val="11"/>
      <color rgb="FF3F3F76"/>
      <name val="XO Thames"/>
      <charset val="0"/>
      <scheme val="minor"/>
    </font>
    <font>
      <b/>
      <sz val="11"/>
      <color rgb="FF3F3F3F"/>
      <name val="XO Thames"/>
      <charset val="0"/>
      <scheme val="minor"/>
    </font>
    <font>
      <b/>
      <sz val="11"/>
      <color rgb="FFFA7D00"/>
      <name val="XO Thames"/>
      <charset val="0"/>
      <scheme val="minor"/>
    </font>
    <font>
      <b/>
      <sz val="11"/>
      <color rgb="FFFFFFFF"/>
      <name val="XO Thames"/>
      <charset val="0"/>
      <scheme val="minor"/>
    </font>
    <font>
      <sz val="11"/>
      <color rgb="FFFA7D00"/>
      <name val="XO Thames"/>
      <charset val="0"/>
      <scheme val="minor"/>
    </font>
    <font>
      <b/>
      <sz val="11"/>
      <color theme="1"/>
      <name val="XO Thames"/>
      <charset val="0"/>
      <scheme val="minor"/>
    </font>
    <font>
      <sz val="11"/>
      <color rgb="FF006100"/>
      <name val="XO Thames"/>
      <charset val="0"/>
      <scheme val="minor"/>
    </font>
    <font>
      <sz val="11"/>
      <color rgb="FF9C0006"/>
      <name val="XO Thames"/>
      <charset val="0"/>
      <scheme val="minor"/>
    </font>
    <font>
      <sz val="11"/>
      <color rgb="FF9C6500"/>
      <name val="XO Thames"/>
      <charset val="0"/>
      <scheme val="minor"/>
    </font>
    <font>
      <sz val="11"/>
      <color theme="0"/>
      <name val="XO Thames"/>
      <charset val="0"/>
      <scheme val="minor"/>
    </font>
    <font>
      <sz val="11"/>
      <color theme="1"/>
      <name val="XO Thames"/>
      <charset val="0"/>
      <scheme val="minor"/>
    </font>
    <font>
      <sz val="10"/>
      <name val="宋体"/>
      <charset val="134"/>
    </font>
    <font>
      <b/>
      <sz val="10"/>
      <name val="Times New Roman"/>
      <charset val="134"/>
    </font>
    <font>
      <sz val="14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2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7" borderId="29" applyNumberFormat="0" applyAlignment="0" applyProtection="0">
      <alignment vertical="center"/>
    </xf>
    <xf numFmtId="0" fontId="18" fillId="8" borderId="31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62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80" fontId="3" fillId="0" borderId="9" xfId="0" applyNumberFormat="1" applyFont="1" applyBorder="1" applyAlignment="1">
      <alignment horizontal="center"/>
    </xf>
    <xf numFmtId="180" fontId="3" fillId="0" borderId="11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0" xfId="0" applyFont="1"/>
    <xf numFmtId="0" fontId="5" fillId="0" borderId="17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/>
    </xf>
    <xf numFmtId="181" fontId="5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right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1" fillId="0" borderId="17" xfId="0" applyFont="1" applyBorder="1"/>
    <xf numFmtId="9" fontId="0" fillId="0" borderId="0" xfId="0" applyNumberFormat="1" applyFont="1"/>
    <xf numFmtId="1" fontId="0" fillId="0" borderId="0" xfId="0" applyNumberFormat="1" applyFont="1" applyFill="1" applyAlignment="1">
      <alignment horizontal="center" vertical="center"/>
    </xf>
    <xf numFmtId="9" fontId="4" fillId="4" borderId="17" xfId="0" applyNumberFormat="1" applyFont="1" applyFill="1" applyBorder="1"/>
    <xf numFmtId="1" fontId="4" fillId="4" borderId="0" xfId="0" applyNumberFormat="1" applyFont="1" applyFill="1" applyAlignment="1">
      <alignment horizontal="center" vertical="center"/>
    </xf>
    <xf numFmtId="0" fontId="4" fillId="4" borderId="0" xfId="0" applyFont="1" applyFill="1"/>
    <xf numFmtId="9" fontId="4" fillId="4" borderId="0" xfId="0" applyNumberFormat="1" applyFont="1" applyFill="1"/>
    <xf numFmtId="9" fontId="0" fillId="0" borderId="17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2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4" xfId="0" applyFont="1" applyBorder="1"/>
    <xf numFmtId="0" fontId="4" fillId="0" borderId="24" xfId="0" applyFont="1" applyBorder="1"/>
    <xf numFmtId="182" fontId="5" fillId="0" borderId="19" xfId="0" applyNumberFormat="1" applyFont="1" applyBorder="1" applyAlignment="1">
      <alignment horizontal="center" vertical="center"/>
    </xf>
    <xf numFmtId="0" fontId="0" fillId="0" borderId="25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6</xdr:col>
      <xdr:colOff>171450</xdr:colOff>
      <xdr:row>11</xdr:row>
      <xdr:rowOff>57150</xdr:rowOff>
    </xdr:from>
    <xdr:to>
      <xdr:col>9</xdr:col>
      <xdr:colOff>905787</xdr:colOff>
      <xdr:row>22</xdr:row>
      <xdr:rowOff>53131</xdr:rowOff>
    </xdr:to>
    <xdr:pic>
      <xdr:nvPicPr>
        <xdr:cNvPr id="2" name="Picture 1"/>
        <xdr:cNvPicPr/>
      </xdr:nvPicPr>
      <xdr:blipFill>
        <a:blip r:embed="rId1"/>
        <a:srcRect/>
        <a:stretch>
          <a:fillRect/>
        </a:stretch>
      </xdr:blipFill>
      <xdr:spPr>
        <a:xfrm>
          <a:off x="7290435" y="3134995"/>
          <a:ext cx="3565525" cy="2426335"/>
        </a:xfrm>
        <a:prstGeom prst="rect">
          <a:avLst/>
        </a:prstGeom>
      </xdr:spPr>
    </xdr:pic>
    <xdr:clientData/>
  </xdr:twoCellAnchor>
  <xdr:twoCellAnchor editAs="absolute">
    <xdr:from>
      <xdr:col>0</xdr:col>
      <xdr:colOff>321945</xdr:colOff>
      <xdr:row>11</xdr:row>
      <xdr:rowOff>48895</xdr:rowOff>
    </xdr:from>
    <xdr:to>
      <xdr:col>5</xdr:col>
      <xdr:colOff>414139</xdr:colOff>
      <xdr:row>21</xdr:row>
      <xdr:rowOff>150656</xdr:rowOff>
    </xdr:to>
    <xdr:pic>
      <xdr:nvPicPr>
        <xdr:cNvPr id="3" name="Picture 2"/>
        <xdr:cNvPicPr/>
      </xdr:nvPicPr>
      <xdr:blipFill>
        <a:blip r:embed="rId2"/>
        <a:srcRect/>
        <a:stretch>
          <a:fillRect/>
        </a:stretch>
      </xdr:blipFill>
      <xdr:spPr>
        <a:xfrm>
          <a:off x="321945" y="3126740"/>
          <a:ext cx="6694805" cy="231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J42"/>
  <sheetViews>
    <sheetView tabSelected="1" workbookViewId="0">
      <selection activeCell="K19" sqref="K19"/>
    </sheetView>
  </sheetViews>
  <sheetFormatPr defaultColWidth="11.3981481481481" defaultRowHeight="15"/>
  <cols>
    <col min="1" max="1" width="27.8981481481481" style="1" customWidth="1"/>
    <col min="2" max="2" width="16.212962962963" style="1" customWidth="1"/>
    <col min="3" max="3" width="8.23148148148148" style="1" customWidth="1"/>
    <col min="4" max="4" width="27.2037037037037" style="1" customWidth="1"/>
    <col min="5" max="5" width="16.7314814814815" style="1" customWidth="1"/>
    <col min="6" max="6" width="7.52777777777778" style="1" customWidth="1"/>
    <col min="7" max="7" width="13.6666666666667" style="1" customWidth="1"/>
    <col min="8" max="8" width="13.9537037037037" style="1" customWidth="1"/>
    <col min="9" max="9" width="13.6666666666667" style="1" customWidth="1"/>
    <col min="10" max="10" width="17.712962962963" style="1" customWidth="1"/>
    <col min="11" max="14" width="11.3981481481481" customWidth="1"/>
    <col min="15" max="15" width="8.36111111111111" customWidth="1"/>
    <col min="16" max="16384" width="11.3981481481481" customWidth="1"/>
  </cols>
  <sheetData>
    <row r="1" ht="13.2" spans="1:1024">
      <c r="A1" s="2" t="s">
        <v>0</v>
      </c>
      <c r="B1" s="3" t="s">
        <v>1</v>
      </c>
      <c r="C1" s="4"/>
      <c r="D1" s="5"/>
      <c r="E1" s="3" t="s">
        <v>2</v>
      </c>
      <c r="F1" s="6"/>
      <c r="G1" s="6"/>
      <c r="H1" s="6"/>
      <c r="I1" s="6"/>
      <c r="J1" s="54"/>
      <c r="K1" s="55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</row>
    <row r="2" ht="13.2" spans="1:1024">
      <c r="A2" s="7"/>
      <c r="B2" s="8"/>
      <c r="C2" s="9"/>
      <c r="D2" s="10"/>
      <c r="E2" s="11" t="s">
        <v>3</v>
      </c>
      <c r="F2" s="12"/>
      <c r="G2" s="13"/>
      <c r="H2" s="11" t="s">
        <v>4</v>
      </c>
      <c r="I2" s="13"/>
      <c r="J2" s="11" t="s">
        <v>5</v>
      </c>
      <c r="K2" s="57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</row>
    <row r="3" ht="13.2" spans="1:1024">
      <c r="A3" s="14"/>
      <c r="B3" s="15"/>
      <c r="C3" s="16"/>
      <c r="D3" s="17"/>
      <c r="E3" s="11" t="s">
        <v>6</v>
      </c>
      <c r="F3" s="11" t="s">
        <v>7</v>
      </c>
      <c r="G3" s="13"/>
      <c r="H3" s="11" t="s">
        <v>6</v>
      </c>
      <c r="I3" s="13"/>
      <c r="J3" s="11" t="s">
        <v>6</v>
      </c>
      <c r="K3" s="57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</row>
    <row r="4" ht="27.35" customHeight="1" spans="1:11">
      <c r="A4" s="18">
        <v>1</v>
      </c>
      <c r="B4" s="19" t="s">
        <v>8</v>
      </c>
      <c r="C4" s="20"/>
      <c r="D4" s="21"/>
      <c r="E4" s="22">
        <v>5</v>
      </c>
      <c r="F4" s="22">
        <v>6</v>
      </c>
      <c r="G4" s="23"/>
      <c r="H4" s="22">
        <v>7</v>
      </c>
      <c r="I4" s="23"/>
      <c r="J4" s="22">
        <v>15</v>
      </c>
      <c r="K4" s="58"/>
    </row>
    <row r="5" ht="26.5" customHeight="1" spans="1:11">
      <c r="A5" s="18">
        <v>2</v>
      </c>
      <c r="B5" s="19" t="s">
        <v>9</v>
      </c>
      <c r="C5" s="20"/>
      <c r="D5" s="21"/>
      <c r="E5" s="22">
        <v>6</v>
      </c>
      <c r="F5" s="22">
        <v>7</v>
      </c>
      <c r="G5" s="23"/>
      <c r="H5" s="22">
        <v>7</v>
      </c>
      <c r="I5" s="23"/>
      <c r="J5" s="22">
        <v>15</v>
      </c>
      <c r="K5" s="58"/>
    </row>
    <row r="6" ht="39.8" customHeight="1" spans="1:11">
      <c r="A6" s="18">
        <v>3</v>
      </c>
      <c r="B6" s="19" t="s">
        <v>10</v>
      </c>
      <c r="C6" s="20"/>
      <c r="D6" s="21"/>
      <c r="E6" s="22">
        <v>7</v>
      </c>
      <c r="F6" s="22">
        <v>8</v>
      </c>
      <c r="G6" s="23"/>
      <c r="H6" s="22">
        <v>9</v>
      </c>
      <c r="I6" s="23"/>
      <c r="J6" s="22">
        <v>18</v>
      </c>
      <c r="K6" s="58"/>
    </row>
    <row r="7" ht="27.35" customHeight="1" spans="1:11">
      <c r="A7" s="18">
        <v>4</v>
      </c>
      <c r="B7" s="19" t="s">
        <v>11</v>
      </c>
      <c r="C7" s="20"/>
      <c r="D7" s="21"/>
      <c r="E7" s="22">
        <v>8</v>
      </c>
      <c r="F7" s="22">
        <v>10</v>
      </c>
      <c r="G7" s="23"/>
      <c r="H7" s="22">
        <v>10</v>
      </c>
      <c r="I7" s="23"/>
      <c r="J7" s="22">
        <v>20</v>
      </c>
      <c r="K7" s="58"/>
    </row>
    <row r="8" ht="27.35" customHeight="1" spans="1:11">
      <c r="A8" s="18">
        <v>5</v>
      </c>
      <c r="B8" s="19" t="s">
        <v>12</v>
      </c>
      <c r="C8" s="20"/>
      <c r="D8" s="21"/>
      <c r="E8" s="22">
        <v>10</v>
      </c>
      <c r="F8" s="22">
        <v>10</v>
      </c>
      <c r="G8" s="23"/>
      <c r="H8" s="22" t="s">
        <v>13</v>
      </c>
      <c r="I8" s="23"/>
      <c r="J8" s="22" t="s">
        <v>13</v>
      </c>
      <c r="K8" s="58"/>
    </row>
    <row r="9" ht="37" customHeight="1" spans="1:11">
      <c r="A9" s="18">
        <v>6</v>
      </c>
      <c r="B9" s="19" t="s">
        <v>14</v>
      </c>
      <c r="C9" s="20"/>
      <c r="D9" s="21"/>
      <c r="E9" s="22">
        <v>15</v>
      </c>
      <c r="F9" s="22">
        <v>15</v>
      </c>
      <c r="G9" s="23"/>
      <c r="H9" s="22">
        <v>20</v>
      </c>
      <c r="I9" s="23"/>
      <c r="J9" s="22">
        <v>20</v>
      </c>
      <c r="K9" s="58"/>
    </row>
    <row r="10" ht="17.4" hidden="1" spans="1:1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58"/>
    </row>
    <row r="11" ht="17.4" spans="1:11">
      <c r="A11" s="26" t="s">
        <v>15</v>
      </c>
      <c r="B11" s="27"/>
      <c r="C11" s="25"/>
      <c r="D11" s="25"/>
      <c r="E11" s="25"/>
      <c r="F11" s="25"/>
      <c r="G11" s="25"/>
      <c r="H11" s="25"/>
      <c r="I11" s="25"/>
      <c r="J11" s="25"/>
      <c r="K11" s="58"/>
    </row>
    <row r="12" ht="17.4" spans="1:11">
      <c r="A12" s="24"/>
      <c r="B12" s="25"/>
      <c r="C12" s="25"/>
      <c r="D12" s="25"/>
      <c r="E12" s="25"/>
      <c r="F12" s="25"/>
      <c r="G12" s="25"/>
      <c r="H12" s="28"/>
      <c r="I12" s="28"/>
      <c r="J12" s="25"/>
      <c r="K12" s="59"/>
    </row>
    <row r="13" ht="17.4" spans="1:1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59"/>
    </row>
    <row r="14" ht="17.4" spans="1:1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59"/>
    </row>
    <row r="15" ht="17.4" spans="1:1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58"/>
    </row>
    <row r="16" ht="17.4" spans="1:1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58"/>
    </row>
    <row r="17" ht="17.4" spans="1:1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58"/>
    </row>
    <row r="18" ht="17.4" spans="1:1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58"/>
    </row>
    <row r="19" ht="17.4" spans="1:1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58"/>
    </row>
    <row r="20" ht="17.4" spans="1:1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58"/>
    </row>
    <row r="21" ht="17.4" spans="1:1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58"/>
    </row>
    <row r="22" ht="17.4" spans="1:1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58"/>
    </row>
    <row r="23" ht="18.15" spans="1:11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58"/>
    </row>
    <row r="24" ht="18.9" spans="1:11">
      <c r="A24" s="29" t="s">
        <v>16</v>
      </c>
      <c r="B24" s="30">
        <v>50</v>
      </c>
      <c r="C24" s="27" t="s">
        <v>17</v>
      </c>
      <c r="D24" s="31" t="s">
        <v>18</v>
      </c>
      <c r="E24" s="32">
        <v>330</v>
      </c>
      <c r="F24" s="27" t="s">
        <v>17</v>
      </c>
      <c r="G24" s="25"/>
      <c r="H24" s="33" t="s">
        <v>19</v>
      </c>
      <c r="I24" s="32">
        <v>159</v>
      </c>
      <c r="J24" s="27" t="s">
        <v>17</v>
      </c>
      <c r="K24" s="58"/>
    </row>
    <row r="25" ht="19.5" spans="1:11">
      <c r="A25" s="29" t="s">
        <v>20</v>
      </c>
      <c r="B25" s="32">
        <v>260</v>
      </c>
      <c r="C25" s="27"/>
      <c r="D25" s="31" t="s">
        <v>21</v>
      </c>
      <c r="E25" s="32">
        <v>10</v>
      </c>
      <c r="F25" s="25" t="s">
        <v>22</v>
      </c>
      <c r="G25" s="25"/>
      <c r="H25" s="25"/>
      <c r="I25" s="34"/>
      <c r="J25" s="25"/>
      <c r="K25" s="58"/>
    </row>
    <row r="26" ht="18.9" spans="1:11">
      <c r="A26" s="24"/>
      <c r="B26" s="34"/>
      <c r="C26" s="25"/>
      <c r="D26" s="25"/>
      <c r="E26" s="34"/>
      <c r="F26" s="25"/>
      <c r="G26"/>
      <c r="H26" s="33" t="s">
        <v>23</v>
      </c>
      <c r="I26" s="32">
        <v>5</v>
      </c>
      <c r="J26" s="25"/>
      <c r="K26" s="58"/>
    </row>
    <row r="27" ht="18.9" spans="1:11">
      <c r="A27" s="24"/>
      <c r="B27" s="34"/>
      <c r="C27" s="25"/>
      <c r="D27" s="25"/>
      <c r="E27" s="34"/>
      <c r="F27" s="25"/>
      <c r="G27" s="25"/>
      <c r="H27" s="25"/>
      <c r="I27" s="34"/>
      <c r="J27" s="25"/>
      <c r="K27" s="58"/>
    </row>
    <row r="28" customFormat="1" ht="18.9" spans="1:11">
      <c r="A28" s="35" t="s">
        <v>24</v>
      </c>
      <c r="B28" s="36">
        <f>B24/10*(B25/10)</f>
        <v>130</v>
      </c>
      <c r="C28" s="25" t="s">
        <v>25</v>
      </c>
      <c r="D28" s="31" t="s">
        <v>24</v>
      </c>
      <c r="E28" s="36">
        <f>3.14*(E24/10/2)^2</f>
        <v>854.865</v>
      </c>
      <c r="F28" s="25" t="s">
        <v>25</v>
      </c>
      <c r="G28" s="25"/>
      <c r="H28" s="31" t="s">
        <v>24</v>
      </c>
      <c r="I28" s="60">
        <f>3.14*((I24/10)^2/4)-3.14*(((I24-I26*2)/10)^2/4)</f>
        <v>24.178</v>
      </c>
      <c r="J28" s="25" t="s">
        <v>25</v>
      </c>
      <c r="K28" s="58"/>
    </row>
    <row r="29" customFormat="1" ht="18.9" spans="1:11">
      <c r="A29" s="35" t="s">
        <v>24</v>
      </c>
      <c r="B29" s="37">
        <f>B24*B25</f>
        <v>13000</v>
      </c>
      <c r="C29" s="25" t="s">
        <v>26</v>
      </c>
      <c r="D29" s="25"/>
      <c r="E29" s="34"/>
      <c r="F29" s="25"/>
      <c r="G29" s="25"/>
      <c r="H29" s="25"/>
      <c r="I29" s="34"/>
      <c r="J29" s="25"/>
      <c r="K29" s="58"/>
    </row>
    <row r="30" ht="18.9" spans="1:11">
      <c r="A30" s="24"/>
      <c r="B30" s="34"/>
      <c r="C30" s="25"/>
      <c r="D30" s="25"/>
      <c r="E30" s="34"/>
      <c r="F30" s="25"/>
      <c r="G30" s="25"/>
      <c r="H30" s="25"/>
      <c r="I30" s="34"/>
      <c r="J30" s="25"/>
      <c r="K30" s="58"/>
    </row>
    <row r="31" ht="19.5" spans="1:11">
      <c r="A31" s="35" t="s">
        <v>21</v>
      </c>
      <c r="B31" s="32">
        <v>10</v>
      </c>
      <c r="C31" s="25" t="s">
        <v>22</v>
      </c>
      <c r="D31"/>
      <c r="E31"/>
      <c r="F31"/>
      <c r="G31" s="25"/>
      <c r="H31" s="31" t="s">
        <v>21</v>
      </c>
      <c r="I31" s="32">
        <v>10</v>
      </c>
      <c r="J31" s="25" t="s">
        <v>22</v>
      </c>
      <c r="K31" s="58"/>
    </row>
    <row r="32" ht="18.15" spans="1:11">
      <c r="A32" s="24"/>
      <c r="B32" s="34"/>
      <c r="C32" s="25"/>
      <c r="D32"/>
      <c r="E32"/>
      <c r="F32"/>
      <c r="G32" s="25"/>
      <c r="H32" s="25"/>
      <c r="I32" s="34"/>
      <c r="J32" s="25"/>
      <c r="K32" s="58"/>
    </row>
    <row r="33" ht="18.15" spans="1:11">
      <c r="A33" s="24"/>
      <c r="B33" s="34"/>
      <c r="C33" s="25"/>
      <c r="D33"/>
      <c r="E33"/>
      <c r="F33"/>
      <c r="G33" s="25"/>
      <c r="H33" s="25"/>
      <c r="I33" s="34"/>
      <c r="J33" s="25"/>
      <c r="K33" s="58"/>
    </row>
    <row r="34" ht="18.9" spans="1:11">
      <c r="A34" s="29" t="s">
        <v>27</v>
      </c>
      <c r="B34" s="38">
        <f>SQRT(B29)*1.26*B31</f>
        <v>1436.62103562491</v>
      </c>
      <c r="C34" s="27" t="s">
        <v>22</v>
      </c>
      <c r="D34" s="33" t="s">
        <v>27</v>
      </c>
      <c r="E34" s="39">
        <f>E24*E25</f>
        <v>3300</v>
      </c>
      <c r="F34" s="27" t="s">
        <v>22</v>
      </c>
      <c r="G34" s="25"/>
      <c r="H34" s="33" t="s">
        <v>27</v>
      </c>
      <c r="I34" s="39">
        <f>I28*I31</f>
        <v>241.78</v>
      </c>
      <c r="J34" s="27" t="s">
        <v>22</v>
      </c>
      <c r="K34" s="58"/>
    </row>
    <row r="35" ht="18.15" spans="1:11">
      <c r="A35" s="40" t="s">
        <v>28</v>
      </c>
      <c r="B35" s="41">
        <f>B34/1.2</f>
        <v>1197.1841963541</v>
      </c>
      <c r="C35" s="42"/>
      <c r="D35" s="43" t="s">
        <v>28</v>
      </c>
      <c r="E35" s="41">
        <f>E34/1.2</f>
        <v>2750</v>
      </c>
      <c r="F35" s="42"/>
      <c r="G35" s="42"/>
      <c r="H35" s="43" t="s">
        <v>28</v>
      </c>
      <c r="I35" s="41">
        <f>I34/1.2</f>
        <v>201.483333333333</v>
      </c>
      <c r="J35" s="42"/>
      <c r="K35" s="58"/>
    </row>
    <row r="36" spans="1:11">
      <c r="A36" s="44"/>
      <c r="D36" s="45"/>
      <c r="E36" s="46"/>
      <c r="F36"/>
      <c r="G36"/>
      <c r="H36"/>
      <c r="I36"/>
      <c r="J36"/>
      <c r="K36" s="58"/>
    </row>
    <row r="37" ht="17.4" spans="1:11">
      <c r="A37" s="47" t="s">
        <v>29</v>
      </c>
      <c r="B37" s="48">
        <f>B35-B35*0.1</f>
        <v>1077.46577671869</v>
      </c>
      <c r="C37" s="49"/>
      <c r="D37" s="50" t="s">
        <v>29</v>
      </c>
      <c r="E37" s="48">
        <f>E35-E35*0.1</f>
        <v>2475</v>
      </c>
      <c r="F37" s="49"/>
      <c r="K37" s="58"/>
    </row>
    <row r="38" spans="1:11">
      <c r="A38" s="51"/>
      <c r="B38" s="46"/>
      <c r="C38"/>
      <c r="D38"/>
      <c r="K38" s="58"/>
    </row>
    <row r="39" ht="17.4" spans="1:11">
      <c r="A39" s="26" t="s">
        <v>30</v>
      </c>
      <c r="K39" s="58"/>
    </row>
    <row r="40" spans="1:11">
      <c r="A40" s="44" t="s">
        <v>31</v>
      </c>
      <c r="B40" s="46">
        <f>B34-B34*0.2</f>
        <v>1149.29682849993</v>
      </c>
      <c r="K40" s="58"/>
    </row>
    <row r="41" spans="1:11">
      <c r="A41" s="44"/>
      <c r="K41" s="58"/>
    </row>
    <row r="42" ht="15.75" spans="1:1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61"/>
    </row>
  </sheetData>
  <mergeCells count="25">
    <mergeCell ref="E1:J1"/>
    <mergeCell ref="E2:G2"/>
    <mergeCell ref="H2:I2"/>
    <mergeCell ref="F3:G3"/>
    <mergeCell ref="H3:I3"/>
    <mergeCell ref="B4:D4"/>
    <mergeCell ref="F4:G4"/>
    <mergeCell ref="H4:I4"/>
    <mergeCell ref="B5:D5"/>
    <mergeCell ref="F5:G5"/>
    <mergeCell ref="H5:I5"/>
    <mergeCell ref="B6:D6"/>
    <mergeCell ref="F6:G6"/>
    <mergeCell ref="H6:I6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A1:A3"/>
    <mergeCell ref="B1:D3"/>
  </mergeCells>
  <pageMargins left="0.25" right="0.25" top="0.75" bottom="0.75" header="0.298611111111111" footer="0.298611111111111"/>
  <pageSetup paperSize="9" scale="6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MyOffice-CoreFramework-Windows/30-1057.739.7955.691.1@6f967f4b4ae0ae6f94b7d59183011075308df4f8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Лентопила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</cp:lastModifiedBy>
  <dcterms:created xsi:type="dcterms:W3CDTF">2025-10-12T16:12:00Z</dcterms:created>
  <dcterms:modified xsi:type="dcterms:W3CDTF">2025-10-12T16:23:14Z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4FC08B0CF3024BA5BAEAF42FC72BAEC6_13</vt:lpwstr>
  </property>
  <property fmtid="{D5CDD505-2E9C-101B-9397-08002B2CF9AE}" pid="3" name="KSOProductBuildVer">
    <vt:lpwstr>1049-12.2.0.22549</vt:lpwstr>
  </property>
</Properties>
</file>